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d.docs.live.net/ff67a2324d338680/Desktop/"/>
    </mc:Choice>
  </mc:AlternateContent>
  <xr:revisionPtr revIDLastSave="179" documentId="13_ncr:1_{1E9955C2-B66D-4BEA-B1EF-5AA537D87BB1}" xr6:coauthVersionLast="47" xr6:coauthVersionMax="47" xr10:uidLastSave="{9FB99F84-5995-4F03-AC31-D214C8CC2878}"/>
  <bookViews>
    <workbookView xWindow="-108" yWindow="-108" windowWidth="23256" windowHeight="12456" xr2:uid="{00000000-000D-0000-FFFF-FFFF00000000}"/>
  </bookViews>
  <sheets>
    <sheet name="JO-5" sheetId="1" r:id="rId1"/>
    <sheet name="JO-6" sheetId="7" r:id="rId2"/>
    <sheet name="JO-7" sheetId="8" r:id="rId3"/>
    <sheet name="JO-9" sheetId="13" r:id="rId4"/>
    <sheet name="Jeunesse" sheetId="5" r:id="rId5"/>
    <sheet name="FIG 11-16" sheetId="11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1" i="5" l="1"/>
  <c r="R12" i="5"/>
  <c r="R13" i="5"/>
  <c r="H8" i="7"/>
  <c r="H7" i="7"/>
  <c r="H6" i="7"/>
  <c r="M8" i="8"/>
  <c r="M7" i="8"/>
  <c r="M6" i="8"/>
  <c r="M5" i="8"/>
  <c r="H8" i="8"/>
  <c r="H7" i="8"/>
  <c r="H6" i="8"/>
  <c r="H5" i="8"/>
  <c r="H6" i="13"/>
  <c r="H5" i="13"/>
  <c r="M6" i="13"/>
  <c r="M5" i="13"/>
  <c r="M13" i="11"/>
  <c r="M12" i="11"/>
  <c r="M11" i="11"/>
  <c r="M10" i="11"/>
  <c r="M6" i="11"/>
  <c r="M5" i="11"/>
  <c r="M13" i="5"/>
  <c r="M12" i="5"/>
  <c r="M11" i="5"/>
  <c r="M10" i="5"/>
  <c r="M6" i="5"/>
  <c r="H13" i="5"/>
  <c r="H12" i="5"/>
  <c r="H11" i="5"/>
  <c r="H10" i="5"/>
  <c r="H6" i="5"/>
  <c r="H13" i="11"/>
  <c r="H12" i="11"/>
  <c r="H11" i="11"/>
  <c r="H10" i="11"/>
  <c r="H6" i="11"/>
  <c r="H5" i="11"/>
  <c r="P13" i="5"/>
  <c r="P12" i="5"/>
  <c r="H15" i="1"/>
  <c r="H14" i="1"/>
  <c r="H6" i="1"/>
  <c r="H7" i="1"/>
  <c r="H8" i="1"/>
  <c r="H9" i="1"/>
  <c r="H10" i="1"/>
  <c r="H5" i="1"/>
  <c r="P7" i="8" l="1"/>
  <c r="K6" i="7"/>
  <c r="K7" i="7"/>
  <c r="K8" i="7"/>
  <c r="L8" i="7" s="1"/>
  <c r="P6" i="13"/>
  <c r="P5" i="13"/>
  <c r="P11" i="11"/>
  <c r="P10" i="11"/>
  <c r="P13" i="11"/>
  <c r="P12" i="11"/>
  <c r="Q6" i="13" l="1"/>
  <c r="L7" i="7"/>
  <c r="Q5" i="13"/>
  <c r="Q7" i="8"/>
  <c r="L6" i="7"/>
  <c r="M6" i="7" s="1"/>
  <c r="Q12" i="11"/>
  <c r="Q11" i="11"/>
  <c r="Q10" i="11"/>
  <c r="Q13" i="11"/>
  <c r="S5" i="13" l="1"/>
  <c r="R5" i="13" s="1"/>
  <c r="S10" i="11"/>
  <c r="M8" i="7"/>
  <c r="M7" i="7"/>
  <c r="S12" i="11"/>
  <c r="P6" i="11"/>
  <c r="P5" i="11"/>
  <c r="R10" i="11" l="1"/>
  <c r="R12" i="11"/>
  <c r="Q5" i="11"/>
  <c r="Q6" i="11"/>
  <c r="P11" i="5"/>
  <c r="S5" i="11" l="1"/>
  <c r="R5" i="11" s="1"/>
  <c r="P6" i="5"/>
  <c r="P10" i="5"/>
  <c r="P8" i="8" l="1"/>
  <c r="P5" i="8"/>
  <c r="K14" i="1"/>
  <c r="K5" i="1"/>
  <c r="K6" i="1"/>
  <c r="L6" i="1" l="1"/>
  <c r="L5" i="1"/>
  <c r="L14" i="1"/>
  <c r="Q5" i="8"/>
  <c r="Q8" i="8"/>
  <c r="P6" i="8" l="1"/>
  <c r="Q6" i="8" s="1"/>
  <c r="K15" i="1"/>
  <c r="L15" i="1" s="1"/>
  <c r="R6" i="8" l="1"/>
  <c r="R8" i="8"/>
  <c r="R7" i="8"/>
  <c r="R5" i="8"/>
  <c r="M14" i="1"/>
  <c r="M15" i="1"/>
  <c r="K9" i="1"/>
  <c r="K7" i="1"/>
  <c r="K8" i="1"/>
  <c r="K10" i="1"/>
  <c r="L10" i="1" l="1"/>
  <c r="L9" i="1"/>
  <c r="L7" i="1"/>
  <c r="L8" i="1" l="1"/>
  <c r="M9" i="1" s="1"/>
  <c r="M6" i="1" l="1"/>
  <c r="M10" i="1"/>
  <c r="M8" i="1"/>
  <c r="M5" i="1"/>
  <c r="M7" i="1"/>
  <c r="Q6" i="5"/>
  <c r="R6" i="5" s="1"/>
  <c r="Q10" i="5"/>
  <c r="Q11" i="5"/>
  <c r="Q12" i="5"/>
  <c r="Q13" i="5"/>
  <c r="R10" i="5" l="1"/>
</calcChain>
</file>

<file path=xl/sharedStrings.xml><?xml version="1.0" encoding="utf-8"?>
<sst xmlns="http://schemas.openxmlformats.org/spreadsheetml/2006/main" count="210" uniqueCount="57">
  <si>
    <t>Nom</t>
  </si>
  <si>
    <t>Club</t>
  </si>
  <si>
    <t>E1</t>
  </si>
  <si>
    <t>E2</t>
  </si>
  <si>
    <t>E3</t>
  </si>
  <si>
    <t>Moy.E</t>
  </si>
  <si>
    <t>Juge D</t>
  </si>
  <si>
    <t>Total</t>
  </si>
  <si>
    <t>P.</t>
  </si>
  <si>
    <t>G.total</t>
  </si>
  <si>
    <t>Pen</t>
  </si>
  <si>
    <t>Art-1</t>
  </si>
  <si>
    <t>Art-2</t>
  </si>
  <si>
    <t>Moy.Art</t>
  </si>
  <si>
    <t>Diff.</t>
  </si>
  <si>
    <t>Pen.</t>
  </si>
  <si>
    <t>JO-5 Trio-F</t>
  </si>
  <si>
    <t>JO-5 Duo-F</t>
  </si>
  <si>
    <t>JO-7 Duo-F</t>
  </si>
  <si>
    <t>Jeunesse Trio-F</t>
  </si>
  <si>
    <t>Statique</t>
  </si>
  <si>
    <t>Dynamique</t>
  </si>
  <si>
    <t>G-Total</t>
  </si>
  <si>
    <t>Art-3</t>
  </si>
  <si>
    <t>R</t>
  </si>
  <si>
    <t>S. Tot</t>
  </si>
  <si>
    <t>Qc Performance</t>
  </si>
  <si>
    <t>Jeunesse Duo-F</t>
  </si>
  <si>
    <t>Hélios</t>
  </si>
  <si>
    <t>JO-6 Trio-F</t>
  </si>
  <si>
    <t>Démonstration</t>
  </si>
  <si>
    <t>E4</t>
  </si>
  <si>
    <t>Livia Rioux / Mariane Bolduc-Joly / Rachèle Gauthier</t>
  </si>
  <si>
    <t>QC Performance</t>
  </si>
  <si>
    <t>ACRO - Coupe Québec 2020-2021</t>
  </si>
  <si>
    <t>Auréie Thibault / Alice L'hérault</t>
  </si>
  <si>
    <t>Aurélie Thibault / Maély Ruel</t>
  </si>
  <si>
    <t>Alicia Brouillette / Amaelle Asselin / Amélie Gagné</t>
  </si>
  <si>
    <t>Laurence Maloney / Alexia Ruel / Alicia Noiseux</t>
  </si>
  <si>
    <t>Rose Michaud / Alice L'hérault / Emmy Grégoire</t>
  </si>
  <si>
    <t>Raphaëlle Carré / Raphaëlle Giroux</t>
  </si>
  <si>
    <t xml:space="preserve">Sophia Beauchemin / Amélie Gagné </t>
  </si>
  <si>
    <t>Jana Hébert / Raphaëlle Lévesque</t>
  </si>
  <si>
    <t>Rose-Emma Chrétien / Ava-Jolie Larochelle</t>
  </si>
  <si>
    <t>Justine Yu / Ciara Woods / Glory Tsoukalas</t>
  </si>
  <si>
    <t>Jasmine Mignault / Victoire Verrault / Raphaëlle Giroux</t>
  </si>
  <si>
    <t>Clare Partington / Raphaelle-Lily Masson / Milana Urmakeeva</t>
  </si>
  <si>
    <t>Britanny Doyle / Rose-Marie Drolet / Victoria Giroux</t>
  </si>
  <si>
    <t>GDL</t>
  </si>
  <si>
    <t>Trio-F- FIG 11-16</t>
  </si>
  <si>
    <t>Duo Fém.- FIG 11-16</t>
  </si>
  <si>
    <t>Marissa Houde / Corélia Gaudreault-Cloutier</t>
  </si>
  <si>
    <t>Florence Livingston / Felicity Ho / Riley Vathis</t>
  </si>
  <si>
    <t>Lou-Ann Ouellet / Laurie-Anne Boutet / Rosie Laflamme</t>
  </si>
  <si>
    <t>Art-4</t>
  </si>
  <si>
    <t>Mia Guillementte / Sarah Drouin-Valtier / Lena Ketat</t>
  </si>
  <si>
    <t>JO09 Duo-Féminin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</si>
</sst>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Calibri"/>
      <family val="2"/>
      <scheme val="minor"/>
    </font>
    <font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3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0" borderId="0" xfId="0" applyFont="1"/>
    <xf numFmtId="0" fontId="4" fillId="2" borderId="1" xfId="0" applyFont="1" applyFill="1" applyBorder="1"/>
    <xf numFmtId="0" fontId="2" fillId="2" borderId="7" xfId="0" applyFont="1" applyFill="1" applyBorder="1" applyAlignment="1">
      <alignment horizontal="center"/>
    </xf>
    <xf numFmtId="164" fontId="0" fillId="0" borderId="5" xfId="0" applyNumberFormat="1" applyBorder="1" applyAlignment="1">
      <alignment horizontal="center" vertical="center" shrinkToFit="1"/>
    </xf>
    <xf numFmtId="164" fontId="0" fillId="0" borderId="3" xfId="0" applyNumberForma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164" fontId="0" fillId="0" borderId="0" xfId="0" applyNumberFormat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/>
    </xf>
    <xf numFmtId="164" fontId="0" fillId="3" borderId="8" xfId="0" applyNumberForma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164" fontId="0" fillId="3" borderId="1" xfId="0" applyNumberForma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" fillId="2" borderId="5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shrinkToFit="1"/>
    </xf>
    <xf numFmtId="164" fontId="0" fillId="3" borderId="1" xfId="0" applyNumberFormat="1" applyFont="1" applyFill="1" applyBorder="1" applyAlignment="1">
      <alignment horizontal="center" vertical="center" shrinkToFit="1"/>
    </xf>
    <xf numFmtId="164" fontId="0" fillId="3" borderId="7" xfId="0" applyNumberFormat="1" applyFill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164" fontId="0" fillId="3" borderId="6" xfId="0" applyNumberFormat="1" applyFill="1" applyBorder="1" applyAlignment="1">
      <alignment horizontal="center" vertical="center" shrinkToFit="1"/>
    </xf>
    <xf numFmtId="164" fontId="0" fillId="3" borderId="4" xfId="0" applyNumberFormat="1" applyFill="1" applyBorder="1" applyAlignment="1">
      <alignment horizontal="center" vertical="center" shrinkToFit="1"/>
    </xf>
    <xf numFmtId="164" fontId="0" fillId="0" borderId="1" xfId="0" applyNumberFormat="1" applyBorder="1" applyAlignment="1">
      <alignment horizontal="center" vertical="center" shrinkToFit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0" fontId="6" fillId="4" borderId="1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>
      <alignment horizontal="center" vertical="center" textRotation="90" shrinkToFit="1"/>
    </xf>
    <xf numFmtId="0" fontId="2" fillId="2" borderId="1" xfId="0" applyFont="1" applyFill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6" fillId="4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shrinkToFit="1"/>
    </xf>
    <xf numFmtId="164" fontId="0" fillId="3" borderId="0" xfId="0" applyNumberForma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/>
    <xf numFmtId="164" fontId="0" fillId="0" borderId="14" xfId="0" applyNumberFormat="1" applyBorder="1" applyAlignment="1">
      <alignment horizontal="center" vertical="center" shrinkToFit="1"/>
    </xf>
    <xf numFmtId="164" fontId="0" fillId="3" borderId="15" xfId="0" applyNumberFormat="1" applyFill="1" applyBorder="1" applyAlignment="1">
      <alignment horizontal="center" vertical="center" shrinkToFit="1"/>
    </xf>
    <xf numFmtId="164" fontId="0" fillId="0" borderId="2" xfId="0" applyNumberFormat="1" applyBorder="1" applyAlignment="1">
      <alignment horizontal="center" vertical="center" shrinkToFit="1"/>
    </xf>
    <xf numFmtId="0" fontId="7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 textRotation="90" shrinkToFit="1"/>
    </xf>
    <xf numFmtId="164" fontId="0" fillId="0" borderId="7" xfId="0" applyNumberFormat="1" applyBorder="1" applyAlignment="1">
      <alignment horizontal="center" vertical="center" shrinkToFit="1"/>
    </xf>
    <xf numFmtId="164" fontId="0" fillId="3" borderId="7" xfId="0" applyNumberFormat="1" applyFont="1" applyFill="1" applyBorder="1" applyAlignment="1">
      <alignment horizontal="center" vertical="center" shrinkToFit="1"/>
    </xf>
    <xf numFmtId="164" fontId="0" fillId="5" borderId="7" xfId="0" applyNumberFormat="1" applyFill="1" applyBorder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6" fillId="4" borderId="18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center" vertical="center" textRotation="90" shrinkToFit="1"/>
    </xf>
    <xf numFmtId="164" fontId="0" fillId="0" borderId="8" xfId="0" applyNumberFormat="1" applyBorder="1" applyAlignment="1">
      <alignment horizontal="center" vertical="center" shrinkToFit="1"/>
    </xf>
    <xf numFmtId="164" fontId="0" fillId="3" borderId="8" xfId="0" applyNumberFormat="1" applyFont="1" applyFill="1" applyBorder="1" applyAlignment="1">
      <alignment horizontal="center" vertical="center" shrinkToFit="1"/>
    </xf>
    <xf numFmtId="164" fontId="0" fillId="5" borderId="8" xfId="0" applyNumberFormat="1" applyFill="1" applyBorder="1" applyAlignment="1">
      <alignment horizontal="center" vertical="center"/>
    </xf>
    <xf numFmtId="0" fontId="6" fillId="4" borderId="11" xfId="0" applyFont="1" applyFill="1" applyBorder="1" applyAlignment="1" applyProtection="1">
      <alignment horizontal="center" vertical="center" wrapText="1"/>
      <protection locked="0"/>
    </xf>
    <xf numFmtId="0" fontId="5" fillId="4" borderId="19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shrinkToFit="1"/>
    </xf>
    <xf numFmtId="164" fontId="0" fillId="0" borderId="22" xfId="0" applyNumberFormat="1" applyBorder="1" applyAlignment="1">
      <alignment horizontal="center" vertical="center" shrinkToFit="1"/>
    </xf>
    <xf numFmtId="164" fontId="0" fillId="3" borderId="21" xfId="0" applyNumberFormat="1" applyFill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6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>
      <alignment horizontal="center" vertical="center" wrapText="1"/>
    </xf>
    <xf numFmtId="0" fontId="10" fillId="0" borderId="10" xfId="1" applyFont="1" applyFill="1" applyBorder="1" applyAlignment="1">
      <alignment horizontal="center"/>
    </xf>
    <xf numFmtId="0" fontId="0" fillId="7" borderId="10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shrinkToFit="1"/>
    </xf>
    <xf numFmtId="164" fontId="0" fillId="7" borderId="2" xfId="0" applyNumberFormat="1" applyFill="1" applyBorder="1" applyAlignment="1">
      <alignment horizontal="center" vertical="center" shrinkToFit="1"/>
    </xf>
    <xf numFmtId="164" fontId="0" fillId="7" borderId="3" xfId="0" applyNumberFormat="1" applyFill="1" applyBorder="1" applyAlignment="1">
      <alignment horizontal="center" vertical="center" shrinkToFit="1"/>
    </xf>
    <xf numFmtId="164" fontId="0" fillId="7" borderId="7" xfId="0" applyNumberFormat="1" applyFill="1" applyBorder="1" applyAlignment="1">
      <alignment horizontal="center" vertical="center" shrinkToFit="1"/>
    </xf>
    <xf numFmtId="164" fontId="0" fillId="7" borderId="1" xfId="0" applyNumberFormat="1" applyFill="1" applyBorder="1" applyAlignment="1">
      <alignment horizontal="center" vertical="center" shrinkToFit="1"/>
    </xf>
    <xf numFmtId="164" fontId="0" fillId="7" borderId="4" xfId="0" applyNumberFormat="1" applyFill="1" applyBorder="1" applyAlignment="1">
      <alignment horizontal="center" vertical="center" shrinkToFit="1"/>
    </xf>
    <xf numFmtId="0" fontId="1" fillId="7" borderId="7" xfId="0" applyFont="1" applyFill="1" applyBorder="1" applyAlignment="1">
      <alignment horizontal="center" vertical="center" shrinkToFit="1"/>
    </xf>
    <xf numFmtId="0" fontId="11" fillId="7" borderId="0" xfId="0" applyFont="1" applyFill="1"/>
    <xf numFmtId="0" fontId="10" fillId="0" borderId="10" xfId="1" applyFont="1" applyBorder="1" applyAlignment="1">
      <alignment horizontal="center" vertical="center" wrapText="1"/>
    </xf>
    <xf numFmtId="0" fontId="0" fillId="6" borderId="10" xfId="1" applyFont="1" applyFill="1" applyBorder="1" applyAlignment="1">
      <alignment horizontal="center" vertical="center" wrapText="1"/>
    </xf>
    <xf numFmtId="0" fontId="10" fillId="0" borderId="10" xfId="1" applyFont="1" applyBorder="1" applyAlignment="1">
      <alignment horizontal="center" wrapText="1"/>
    </xf>
    <xf numFmtId="0" fontId="0" fillId="6" borderId="10" xfId="1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64" fontId="0" fillId="7" borderId="5" xfId="0" applyNumberFormat="1" applyFill="1" applyBorder="1" applyAlignment="1">
      <alignment horizontal="center" vertical="center" shrinkToFit="1"/>
    </xf>
    <xf numFmtId="0" fontId="0" fillId="4" borderId="10" xfId="0" applyFill="1" applyBorder="1" applyAlignment="1">
      <alignment horizontal="center" vertical="center" wrapText="1"/>
    </xf>
  </cellXfs>
  <cellStyles count="2">
    <cellStyle name="Normal" xfId="0" builtinId="0"/>
    <cellStyle name="Normal 2" xfId="1" xr:uid="{2CB1A1FF-7154-A94E-BF0B-27503C32EF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289560</xdr:colOff>
      <xdr:row>0</xdr:row>
      <xdr:rowOff>0</xdr:rowOff>
    </xdr:from>
    <xdr:to>
      <xdr:col>11</xdr:col>
      <xdr:colOff>373380</xdr:colOff>
      <xdr:row>2</xdr:row>
      <xdr:rowOff>165987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33060" y="0"/>
          <a:ext cx="1501140" cy="72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289560</xdr:colOff>
      <xdr:row>0</xdr:row>
      <xdr:rowOff>0</xdr:rowOff>
    </xdr:from>
    <xdr:to>
      <xdr:col>11</xdr:col>
      <xdr:colOff>373380</xdr:colOff>
      <xdr:row>2</xdr:row>
      <xdr:rowOff>165987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90160" y="0"/>
          <a:ext cx="1501140" cy="72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60960</xdr:colOff>
      <xdr:row>0</xdr:row>
      <xdr:rowOff>0</xdr:rowOff>
    </xdr:from>
    <xdr:to>
      <xdr:col>17</xdr:col>
      <xdr:colOff>121920</xdr:colOff>
      <xdr:row>2</xdr:row>
      <xdr:rowOff>165987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5580" y="0"/>
          <a:ext cx="1501140" cy="72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182880</xdr:colOff>
      <xdr:row>0</xdr:row>
      <xdr:rowOff>0</xdr:rowOff>
    </xdr:from>
    <xdr:to>
      <xdr:col>18</xdr:col>
      <xdr:colOff>464820</xdr:colOff>
      <xdr:row>2</xdr:row>
      <xdr:rowOff>165987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26580" y="0"/>
          <a:ext cx="1501140" cy="72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495300</xdr:colOff>
      <xdr:row>0</xdr:row>
      <xdr:rowOff>0</xdr:rowOff>
    </xdr:from>
    <xdr:to>
      <xdr:col>17</xdr:col>
      <xdr:colOff>129540</xdr:colOff>
      <xdr:row>2</xdr:row>
      <xdr:rowOff>165987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7960" y="0"/>
          <a:ext cx="1501140" cy="72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205740</xdr:colOff>
      <xdr:row>0</xdr:row>
      <xdr:rowOff>0</xdr:rowOff>
    </xdr:from>
    <xdr:to>
      <xdr:col>19</xdr:col>
      <xdr:colOff>0</xdr:colOff>
      <xdr:row>2</xdr:row>
      <xdr:rowOff>165987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7620" y="0"/>
          <a:ext cx="1501140" cy="7222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workbookViewId="0">
      <selection activeCell="M5" sqref="M5"/>
    </sheetView>
  </sheetViews>
  <sheetFormatPr defaultColWidth="11.44140625" defaultRowHeight="14.4" x14ac:dyDescent="0.3"/>
  <cols>
    <col min="1" max="1" width="29.6640625" customWidth="1"/>
    <col min="2" max="2" width="15.109375" bestFit="1" customWidth="1"/>
    <col min="3" max="3" width="2.6640625" bestFit="1" customWidth="1"/>
    <col min="4" max="4" width="7" customWidth="1"/>
    <col min="5" max="6" width="6.44140625" bestFit="1" customWidth="1"/>
    <col min="7" max="7" width="6.44140625" customWidth="1"/>
    <col min="8" max="8" width="6.44140625" bestFit="1" customWidth="1"/>
    <col min="9" max="9" width="6.6640625" bestFit="1" customWidth="1"/>
    <col min="10" max="10" width="6.6640625" customWidth="1"/>
    <col min="11" max="11" width="7.33203125" bestFit="1" customWidth="1"/>
    <col min="12" max="12" width="7.44140625" bestFit="1" customWidth="1"/>
    <col min="13" max="13" width="2.109375" bestFit="1" customWidth="1"/>
    <col min="14" max="14" width="13.33203125" bestFit="1" customWidth="1"/>
  </cols>
  <sheetData>
    <row r="1" spans="1:18" ht="25.8" x14ac:dyDescent="0.5">
      <c r="A1" s="5" t="s">
        <v>34</v>
      </c>
    </row>
    <row r="2" spans="1:18" ht="18" customHeight="1" thickBot="1" x14ac:dyDescent="0.55000000000000004">
      <c r="A2" s="5"/>
    </row>
    <row r="3" spans="1:18" ht="18.600000000000001" thickBot="1" x14ac:dyDescent="0.4">
      <c r="A3" s="6" t="s">
        <v>17</v>
      </c>
    </row>
    <row r="4" spans="1:18" ht="15" thickBot="1" x14ac:dyDescent="0.35">
      <c r="A4" s="1" t="s">
        <v>0</v>
      </c>
      <c r="B4" s="2" t="s">
        <v>1</v>
      </c>
      <c r="C4" s="2" t="s">
        <v>8</v>
      </c>
      <c r="D4" s="17" t="s">
        <v>2</v>
      </c>
      <c r="E4" s="17" t="s">
        <v>3</v>
      </c>
      <c r="F4" s="17" t="s">
        <v>4</v>
      </c>
      <c r="G4" s="17" t="s">
        <v>31</v>
      </c>
      <c r="H4" s="17" t="s">
        <v>5</v>
      </c>
      <c r="I4" s="3" t="s">
        <v>6</v>
      </c>
      <c r="J4" s="3" t="s">
        <v>10</v>
      </c>
      <c r="K4" s="12" t="s">
        <v>7</v>
      </c>
      <c r="L4" s="12" t="s">
        <v>9</v>
      </c>
      <c r="M4" s="7" t="s">
        <v>24</v>
      </c>
    </row>
    <row r="5" spans="1:18" ht="15" thickBot="1" x14ac:dyDescent="0.35">
      <c r="A5" s="66" t="s">
        <v>35</v>
      </c>
      <c r="B5" s="64" t="s">
        <v>33</v>
      </c>
      <c r="C5" s="14">
        <v>1</v>
      </c>
      <c r="D5" s="8">
        <v>7.1</v>
      </c>
      <c r="E5" s="8">
        <v>7</v>
      </c>
      <c r="F5" s="8">
        <v>7</v>
      </c>
      <c r="G5" s="8">
        <v>6.9</v>
      </c>
      <c r="H5" s="20">
        <f>(D5+E5+F5+G5)/4*2</f>
        <v>14</v>
      </c>
      <c r="I5" s="8">
        <v>10</v>
      </c>
      <c r="J5" s="8">
        <v>0.6</v>
      </c>
      <c r="K5" s="20">
        <f t="shared" ref="K5:K10" si="0">I5-J5</f>
        <v>9.4</v>
      </c>
      <c r="L5" s="22">
        <f t="shared" ref="L5:L10" si="1">H5+K5</f>
        <v>23.4</v>
      </c>
      <c r="M5" s="21">
        <f t="shared" ref="M5:M10" si="2">RANK(L5,$L$5:$L$10,0)</f>
        <v>1</v>
      </c>
    </row>
    <row r="6" spans="1:18" ht="15" thickBot="1" x14ac:dyDescent="0.35">
      <c r="A6" s="67" t="s">
        <v>36</v>
      </c>
      <c r="B6" s="67" t="s">
        <v>33</v>
      </c>
      <c r="C6" s="68">
        <v>1</v>
      </c>
      <c r="D6" s="69">
        <v>0</v>
      </c>
      <c r="E6" s="70">
        <v>0</v>
      </c>
      <c r="F6" s="70">
        <v>0</v>
      </c>
      <c r="G6" s="81">
        <v>0</v>
      </c>
      <c r="H6" s="71">
        <f t="shared" ref="H6:H10" si="3">(D6+E6+F6+G6)/4*2</f>
        <v>0</v>
      </c>
      <c r="I6" s="70">
        <v>0</v>
      </c>
      <c r="J6" s="70">
        <v>0</v>
      </c>
      <c r="K6" s="72">
        <f t="shared" si="0"/>
        <v>0</v>
      </c>
      <c r="L6" s="73">
        <f t="shared" si="1"/>
        <v>0</v>
      </c>
      <c r="M6" s="74">
        <f t="shared" si="2"/>
        <v>2</v>
      </c>
      <c r="N6" s="75" t="s">
        <v>30</v>
      </c>
    </row>
    <row r="7" spans="1:18" ht="15" thickBot="1" x14ac:dyDescent="0.35">
      <c r="A7" s="65"/>
      <c r="B7" s="27"/>
      <c r="C7" s="18">
        <v>1</v>
      </c>
      <c r="D7" s="41">
        <v>0</v>
      </c>
      <c r="E7" s="9">
        <v>0</v>
      </c>
      <c r="F7" s="9">
        <v>0</v>
      </c>
      <c r="G7" s="9">
        <v>0</v>
      </c>
      <c r="H7" s="20">
        <f t="shared" si="3"/>
        <v>0</v>
      </c>
      <c r="I7" s="9">
        <v>0</v>
      </c>
      <c r="J7" s="9">
        <v>0</v>
      </c>
      <c r="K7" s="15">
        <f t="shared" si="0"/>
        <v>0</v>
      </c>
      <c r="L7" s="23">
        <f t="shared" si="1"/>
        <v>0</v>
      </c>
      <c r="M7" s="21">
        <f t="shared" si="2"/>
        <v>2</v>
      </c>
    </row>
    <row r="8" spans="1:18" ht="15" thickBot="1" x14ac:dyDescent="0.35">
      <c r="A8" s="65"/>
      <c r="B8" s="27"/>
      <c r="C8" s="16">
        <v>1</v>
      </c>
      <c r="D8" s="39">
        <v>0</v>
      </c>
      <c r="E8" s="39">
        <v>0</v>
      </c>
      <c r="F8" s="39">
        <v>0</v>
      </c>
      <c r="G8" s="39">
        <v>0</v>
      </c>
      <c r="H8" s="20">
        <f t="shared" si="3"/>
        <v>0</v>
      </c>
      <c r="I8" s="39">
        <v>0</v>
      </c>
      <c r="J8" s="39">
        <v>0</v>
      </c>
      <c r="K8" s="13">
        <f t="shared" si="0"/>
        <v>0</v>
      </c>
      <c r="L8" s="40">
        <f t="shared" si="1"/>
        <v>0</v>
      </c>
      <c r="M8" s="21">
        <f t="shared" si="2"/>
        <v>2</v>
      </c>
    </row>
    <row r="9" spans="1:18" ht="15" thickBot="1" x14ac:dyDescent="0.35">
      <c r="A9" s="65"/>
      <c r="B9" s="27"/>
      <c r="C9" s="16">
        <v>1</v>
      </c>
      <c r="D9" s="9">
        <v>0</v>
      </c>
      <c r="E9" s="9">
        <v>0</v>
      </c>
      <c r="F9" s="9">
        <v>0</v>
      </c>
      <c r="G9" s="9">
        <v>0</v>
      </c>
      <c r="H9" s="20">
        <f t="shared" si="3"/>
        <v>0</v>
      </c>
      <c r="I9" s="9">
        <v>0</v>
      </c>
      <c r="J9" s="9">
        <v>0</v>
      </c>
      <c r="K9" s="13">
        <f t="shared" si="0"/>
        <v>0</v>
      </c>
      <c r="L9" s="23">
        <f t="shared" si="1"/>
        <v>0</v>
      </c>
      <c r="M9" s="21">
        <f t="shared" si="2"/>
        <v>2</v>
      </c>
    </row>
    <row r="10" spans="1:18" ht="15" thickBot="1" x14ac:dyDescent="0.35">
      <c r="A10" s="58"/>
      <c r="B10" s="25"/>
      <c r="C10" s="59">
        <v>1</v>
      </c>
      <c r="D10" s="60">
        <v>0</v>
      </c>
      <c r="E10" s="60">
        <v>0</v>
      </c>
      <c r="F10" s="60">
        <v>0</v>
      </c>
      <c r="G10" s="60">
        <v>0</v>
      </c>
      <c r="H10" s="15">
        <f t="shared" si="3"/>
        <v>0</v>
      </c>
      <c r="I10" s="60">
        <v>0</v>
      </c>
      <c r="J10" s="60">
        <v>0</v>
      </c>
      <c r="K10" s="13">
        <f t="shared" si="0"/>
        <v>0</v>
      </c>
      <c r="L10" s="61">
        <f t="shared" si="1"/>
        <v>0</v>
      </c>
      <c r="M10" s="62">
        <f t="shared" si="2"/>
        <v>2</v>
      </c>
    </row>
    <row r="11" spans="1:18" ht="31.5" customHeight="1" thickBot="1" x14ac:dyDescent="0.35">
      <c r="A11" s="37"/>
      <c r="B11" s="33"/>
      <c r="C11" s="34"/>
      <c r="D11" s="11"/>
      <c r="E11" s="11"/>
      <c r="F11" s="11"/>
      <c r="G11" s="11"/>
      <c r="H11" s="35"/>
      <c r="I11" s="11"/>
      <c r="J11" s="11"/>
      <c r="K11" s="35"/>
      <c r="L11" s="35"/>
      <c r="M11" s="36"/>
    </row>
    <row r="12" spans="1:18" ht="23.4" customHeight="1" thickBot="1" x14ac:dyDescent="0.4">
      <c r="A12" s="6" t="s">
        <v>16</v>
      </c>
    </row>
    <row r="13" spans="1:18" ht="15" thickBot="1" x14ac:dyDescent="0.35">
      <c r="A13" s="1" t="s">
        <v>0</v>
      </c>
      <c r="B13" s="2" t="s">
        <v>1</v>
      </c>
      <c r="C13" s="2" t="s">
        <v>8</v>
      </c>
      <c r="D13" s="17" t="s">
        <v>2</v>
      </c>
      <c r="E13" s="17" t="s">
        <v>3</v>
      </c>
      <c r="F13" s="17" t="s">
        <v>4</v>
      </c>
      <c r="G13" s="17" t="s">
        <v>31</v>
      </c>
      <c r="H13" s="17" t="s">
        <v>5</v>
      </c>
      <c r="I13" s="3" t="s">
        <v>6</v>
      </c>
      <c r="J13" s="3" t="s">
        <v>10</v>
      </c>
      <c r="K13" s="12" t="s">
        <v>7</v>
      </c>
      <c r="L13" s="12" t="s">
        <v>9</v>
      </c>
      <c r="M13" s="7" t="s">
        <v>24</v>
      </c>
    </row>
    <row r="14" spans="1:18" ht="41.4" customHeight="1" thickBot="1" x14ac:dyDescent="0.35">
      <c r="A14" s="82" t="s">
        <v>55</v>
      </c>
      <c r="B14" s="25" t="s">
        <v>26</v>
      </c>
      <c r="C14" s="16">
        <v>1</v>
      </c>
      <c r="D14" s="9">
        <v>7.9</v>
      </c>
      <c r="E14" s="9">
        <v>7.8</v>
      </c>
      <c r="F14" s="9">
        <v>7.9</v>
      </c>
      <c r="G14" s="9">
        <v>8</v>
      </c>
      <c r="H14" s="15">
        <f>(D14+E14+F14+G14)/4*2</f>
        <v>15.8</v>
      </c>
      <c r="I14" s="9">
        <v>10</v>
      </c>
      <c r="J14" s="9">
        <v>0</v>
      </c>
      <c r="K14" s="15">
        <f>I14-J14</f>
        <v>10</v>
      </c>
      <c r="L14" s="23">
        <f>H14+K14</f>
        <v>25.8</v>
      </c>
      <c r="M14" s="10">
        <f>RANK(L14,$L$14:$L$15,0)</f>
        <v>2</v>
      </c>
      <c r="P14" s="38"/>
      <c r="R14" s="38"/>
    </row>
    <row r="15" spans="1:18" ht="39.6" customHeight="1" thickBot="1" x14ac:dyDescent="0.35">
      <c r="A15" s="63" t="s">
        <v>32</v>
      </c>
      <c r="B15" s="25" t="s">
        <v>26</v>
      </c>
      <c r="C15" s="16">
        <v>1</v>
      </c>
      <c r="D15" s="9">
        <v>8.6</v>
      </c>
      <c r="E15" s="9">
        <v>8.6</v>
      </c>
      <c r="F15" s="9">
        <v>8.5</v>
      </c>
      <c r="G15" s="9">
        <v>8.8000000000000007</v>
      </c>
      <c r="H15" s="15">
        <f>(D15+E15+F15+G15)/4*2</f>
        <v>17.25</v>
      </c>
      <c r="I15" s="9">
        <v>10</v>
      </c>
      <c r="J15" s="9">
        <v>0</v>
      </c>
      <c r="K15" s="15">
        <f>I15-J15</f>
        <v>10</v>
      </c>
      <c r="L15" s="23">
        <f>H15+K15</f>
        <v>27.25</v>
      </c>
      <c r="M15" s="10">
        <f>RANK(L15,$L$14:$L$15,0)</f>
        <v>1</v>
      </c>
    </row>
    <row r="16" spans="1:18" ht="24.75" customHeight="1" x14ac:dyDescent="0.3"/>
  </sheetData>
  <sortState xmlns:xlrd2="http://schemas.microsoft.com/office/spreadsheetml/2017/richdata2" ref="A14:M15">
    <sortCondition ref="M14:M15"/>
  </sortState>
  <pageMargins left="0.25" right="0.25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8"/>
  <sheetViews>
    <sheetView workbookViewId="0">
      <selection activeCell="I7" sqref="I7"/>
    </sheetView>
  </sheetViews>
  <sheetFormatPr defaultColWidth="11.44140625" defaultRowHeight="14.4" x14ac:dyDescent="0.3"/>
  <cols>
    <col min="1" max="1" width="20.33203125" customWidth="1"/>
    <col min="2" max="2" width="15.109375" bestFit="1" customWidth="1"/>
    <col min="3" max="3" width="2.6640625" bestFit="1" customWidth="1"/>
    <col min="4" max="4" width="7" customWidth="1"/>
    <col min="5" max="6" width="6.44140625" bestFit="1" customWidth="1"/>
    <col min="7" max="7" width="6.44140625" customWidth="1"/>
    <col min="8" max="8" width="6.44140625" bestFit="1" customWidth="1"/>
    <col min="9" max="9" width="6.6640625" bestFit="1" customWidth="1"/>
    <col min="10" max="10" width="6.6640625" customWidth="1"/>
    <col min="11" max="11" width="7.33203125" bestFit="1" customWidth="1"/>
    <col min="12" max="12" width="7.44140625" bestFit="1" customWidth="1"/>
    <col min="13" max="13" width="2.109375" bestFit="1" customWidth="1"/>
  </cols>
  <sheetData>
    <row r="1" spans="1:13" ht="25.8" x14ac:dyDescent="0.5">
      <c r="A1" s="5" t="s">
        <v>34</v>
      </c>
    </row>
    <row r="2" spans="1:13" ht="18" customHeight="1" x14ac:dyDescent="0.5">
      <c r="A2" s="5"/>
    </row>
    <row r="3" spans="1:13" ht="15" thickBot="1" x14ac:dyDescent="0.35"/>
    <row r="4" spans="1:13" ht="18.600000000000001" thickBot="1" x14ac:dyDescent="0.4">
      <c r="A4" s="6" t="s">
        <v>29</v>
      </c>
    </row>
    <row r="5" spans="1:13" ht="15" thickBot="1" x14ac:dyDescent="0.35">
      <c r="A5" s="1" t="s">
        <v>0</v>
      </c>
      <c r="B5" s="2" t="s">
        <v>1</v>
      </c>
      <c r="C5" s="2" t="s">
        <v>8</v>
      </c>
      <c r="D5" s="17" t="s">
        <v>2</v>
      </c>
      <c r="E5" s="17" t="s">
        <v>3</v>
      </c>
      <c r="F5" s="17" t="s">
        <v>4</v>
      </c>
      <c r="G5" s="17" t="s">
        <v>31</v>
      </c>
      <c r="H5" s="17" t="s">
        <v>5</v>
      </c>
      <c r="I5" s="3" t="s">
        <v>6</v>
      </c>
      <c r="J5" s="3" t="s">
        <v>10</v>
      </c>
      <c r="K5" s="12" t="s">
        <v>7</v>
      </c>
      <c r="L5" s="12" t="s">
        <v>9</v>
      </c>
      <c r="M5" s="7" t="s">
        <v>24</v>
      </c>
    </row>
    <row r="6" spans="1:13" ht="43.8" thickBot="1" x14ac:dyDescent="0.35">
      <c r="A6" s="63" t="s">
        <v>37</v>
      </c>
      <c r="B6" s="25" t="s">
        <v>28</v>
      </c>
      <c r="C6" s="16">
        <v>1</v>
      </c>
      <c r="D6" s="9">
        <v>5</v>
      </c>
      <c r="E6" s="9">
        <v>5.5</v>
      </c>
      <c r="F6" s="9">
        <v>5</v>
      </c>
      <c r="G6" s="9">
        <v>5.0999999999999996</v>
      </c>
      <c r="H6" s="15">
        <f>(D6+E6+F6+G6)/4*2</f>
        <v>10.3</v>
      </c>
      <c r="I6" s="9">
        <v>10</v>
      </c>
      <c r="J6" s="9">
        <v>0.6</v>
      </c>
      <c r="K6" s="15">
        <f>I6-J6</f>
        <v>9.4</v>
      </c>
      <c r="L6" s="23">
        <f>H6+K6</f>
        <v>19.700000000000003</v>
      </c>
      <c r="M6" s="10">
        <f>RANK(L6,$L$6:$L$8,0)</f>
        <v>3</v>
      </c>
    </row>
    <row r="7" spans="1:13" ht="43.8" thickBot="1" x14ac:dyDescent="0.35">
      <c r="A7" s="63" t="s">
        <v>38</v>
      </c>
      <c r="B7" s="25" t="s">
        <v>26</v>
      </c>
      <c r="C7" s="16">
        <v>1</v>
      </c>
      <c r="D7" s="9">
        <v>7</v>
      </c>
      <c r="E7" s="9">
        <v>7.1</v>
      </c>
      <c r="F7" s="9">
        <v>7.1</v>
      </c>
      <c r="G7" s="9">
        <v>7.4</v>
      </c>
      <c r="H7" s="15">
        <f>(D7+E7+F7+G7)/4*2</f>
        <v>14.3</v>
      </c>
      <c r="I7" s="9">
        <v>10</v>
      </c>
      <c r="J7" s="9">
        <v>0</v>
      </c>
      <c r="K7" s="15">
        <f>I7-J7</f>
        <v>10</v>
      </c>
      <c r="L7" s="23">
        <f>H7+K7</f>
        <v>24.3</v>
      </c>
      <c r="M7" s="10">
        <f>RANK(L7,$L$6:$L$8,0)</f>
        <v>1</v>
      </c>
    </row>
    <row r="8" spans="1:13" ht="43.8" thickBot="1" x14ac:dyDescent="0.35">
      <c r="A8" s="63" t="s">
        <v>39</v>
      </c>
      <c r="B8" s="25" t="s">
        <v>26</v>
      </c>
      <c r="C8" s="16">
        <v>1</v>
      </c>
      <c r="D8" s="9">
        <v>6</v>
      </c>
      <c r="E8" s="9">
        <v>6.4</v>
      </c>
      <c r="F8" s="9">
        <v>6.8</v>
      </c>
      <c r="G8" s="9">
        <v>7</v>
      </c>
      <c r="H8" s="15">
        <f>(D8+E8+F8+G8)/4*2</f>
        <v>13.1</v>
      </c>
      <c r="I8" s="9">
        <v>9</v>
      </c>
      <c r="J8" s="9">
        <v>0</v>
      </c>
      <c r="K8" s="15">
        <f>I8-J8</f>
        <v>9</v>
      </c>
      <c r="L8" s="23">
        <f>H8+K8</f>
        <v>22.1</v>
      </c>
      <c r="M8" s="10">
        <f>RANK(L8,$L$6:$L$8,0)</f>
        <v>2</v>
      </c>
    </row>
  </sheetData>
  <sortState xmlns:xlrd2="http://schemas.microsoft.com/office/spreadsheetml/2017/richdata2" ref="A6:M8">
    <sortCondition ref="M6:M8"/>
  </sortState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8"/>
  <sheetViews>
    <sheetView workbookViewId="0">
      <selection activeCell="O5" sqref="O5"/>
    </sheetView>
  </sheetViews>
  <sheetFormatPr defaultColWidth="11.44140625" defaultRowHeight="14.4" x14ac:dyDescent="0.3"/>
  <cols>
    <col min="1" max="1" width="19" customWidth="1"/>
    <col min="2" max="2" width="10.33203125" bestFit="1" customWidth="1"/>
    <col min="3" max="3" width="2.6640625" bestFit="1" customWidth="1"/>
    <col min="4" max="4" width="7" customWidth="1"/>
    <col min="5" max="6" width="6.44140625" bestFit="1" customWidth="1"/>
    <col min="7" max="7" width="6.44140625" customWidth="1"/>
    <col min="8" max="8" width="6.44140625" bestFit="1" customWidth="1"/>
    <col min="9" max="9" width="6.44140625" customWidth="1"/>
    <col min="10" max="10" width="6.6640625" bestFit="1" customWidth="1"/>
    <col min="11" max="12" width="6.6640625" customWidth="1"/>
    <col min="13" max="13" width="8" bestFit="1" customWidth="1"/>
    <col min="14" max="15" width="8" customWidth="1"/>
    <col min="16" max="16" width="5.6640625" bestFit="1" customWidth="1"/>
    <col min="17" max="17" width="7.33203125" bestFit="1" customWidth="1"/>
    <col min="18" max="18" width="2.109375" bestFit="1" customWidth="1"/>
  </cols>
  <sheetData>
    <row r="1" spans="1:18" ht="25.8" x14ac:dyDescent="0.5">
      <c r="A1" s="5" t="s">
        <v>34</v>
      </c>
    </row>
    <row r="2" spans="1:18" ht="18" customHeight="1" thickBot="1" x14ac:dyDescent="0.55000000000000004">
      <c r="A2" s="5"/>
    </row>
    <row r="3" spans="1:18" ht="18.600000000000001" thickBot="1" x14ac:dyDescent="0.4">
      <c r="A3" s="6" t="s">
        <v>18</v>
      </c>
    </row>
    <row r="4" spans="1:18" ht="15" thickBot="1" x14ac:dyDescent="0.35">
      <c r="A4" s="1" t="s">
        <v>0</v>
      </c>
      <c r="B4" s="2" t="s">
        <v>1</v>
      </c>
      <c r="C4" s="2" t="s">
        <v>8</v>
      </c>
      <c r="D4" s="3" t="s">
        <v>2</v>
      </c>
      <c r="E4" s="3" t="s">
        <v>3</v>
      </c>
      <c r="F4" s="3" t="s">
        <v>4</v>
      </c>
      <c r="G4" s="17" t="s">
        <v>31</v>
      </c>
      <c r="H4" s="3" t="s">
        <v>5</v>
      </c>
      <c r="I4" s="3" t="s">
        <v>11</v>
      </c>
      <c r="J4" s="3" t="s">
        <v>12</v>
      </c>
      <c r="K4" s="3" t="s">
        <v>23</v>
      </c>
      <c r="L4" s="3" t="s">
        <v>54</v>
      </c>
      <c r="M4" s="3" t="s">
        <v>13</v>
      </c>
      <c r="N4" s="3" t="s">
        <v>14</v>
      </c>
      <c r="O4" s="3" t="s">
        <v>15</v>
      </c>
      <c r="P4" s="3" t="s">
        <v>25</v>
      </c>
      <c r="Q4" s="4" t="s">
        <v>7</v>
      </c>
      <c r="R4" s="7" t="s">
        <v>24</v>
      </c>
    </row>
    <row r="5" spans="1:18" ht="29.4" thickBot="1" x14ac:dyDescent="0.35">
      <c r="A5" s="63" t="s">
        <v>40</v>
      </c>
      <c r="B5" s="27" t="s">
        <v>33</v>
      </c>
      <c r="C5" s="16">
        <v>1</v>
      </c>
      <c r="D5" s="9">
        <v>8.5</v>
      </c>
      <c r="E5" s="9">
        <v>8.4</v>
      </c>
      <c r="F5" s="9">
        <v>8.1</v>
      </c>
      <c r="G5" s="9">
        <v>8</v>
      </c>
      <c r="H5" s="15">
        <f>(D5+E5+F5+G5)/4*2</f>
        <v>16.5</v>
      </c>
      <c r="I5" s="9">
        <v>8.3000000000000007</v>
      </c>
      <c r="J5" s="9">
        <v>8.3000000000000007</v>
      </c>
      <c r="K5" s="9">
        <v>8.1999999999999993</v>
      </c>
      <c r="L5" s="9">
        <v>8.1</v>
      </c>
      <c r="M5" s="15">
        <f>(I5+J5+K5+L5)/4</f>
        <v>8.2249999999999996</v>
      </c>
      <c r="N5" s="9">
        <v>10</v>
      </c>
      <c r="O5" s="9">
        <v>0</v>
      </c>
      <c r="P5" s="24">
        <f>N5-O5</f>
        <v>10</v>
      </c>
      <c r="Q5" s="19">
        <f>H5+M5+P5</f>
        <v>34.725000000000001</v>
      </c>
      <c r="R5" s="10">
        <f>RANK(Q5,$Q$5:$Q$8,0)</f>
        <v>1</v>
      </c>
    </row>
    <row r="6" spans="1:18" ht="29.4" thickBot="1" x14ac:dyDescent="0.35">
      <c r="A6" s="63" t="s">
        <v>41</v>
      </c>
      <c r="B6" s="25" t="s">
        <v>28</v>
      </c>
      <c r="C6" s="16">
        <v>1</v>
      </c>
      <c r="D6" s="9">
        <v>5.3</v>
      </c>
      <c r="E6" s="9">
        <v>5.4</v>
      </c>
      <c r="F6" s="9">
        <v>5.8</v>
      </c>
      <c r="G6" s="9">
        <v>5.5</v>
      </c>
      <c r="H6" s="15">
        <f>(D6+E6+F6+G6)/4*2</f>
        <v>11</v>
      </c>
      <c r="I6" s="9">
        <v>6</v>
      </c>
      <c r="J6" s="9">
        <v>6</v>
      </c>
      <c r="K6" s="9">
        <v>6</v>
      </c>
      <c r="L6" s="9">
        <v>6</v>
      </c>
      <c r="M6" s="15">
        <f>(I6+J6+K6+L6)/4</f>
        <v>6</v>
      </c>
      <c r="N6" s="9">
        <v>9</v>
      </c>
      <c r="O6" s="9">
        <v>1.2</v>
      </c>
      <c r="P6" s="24">
        <f>N6-O6</f>
        <v>7.8</v>
      </c>
      <c r="Q6" s="19">
        <f>H6+M6+P6</f>
        <v>24.8</v>
      </c>
      <c r="R6" s="10">
        <f>RANK(Q6,$Q$5:$Q$8,0)</f>
        <v>2</v>
      </c>
    </row>
    <row r="7" spans="1:18" ht="15" thickBot="1" x14ac:dyDescent="0.35">
      <c r="A7" s="57"/>
      <c r="B7" s="27"/>
      <c r="C7" s="16">
        <v>1</v>
      </c>
      <c r="D7" s="9">
        <v>0</v>
      </c>
      <c r="E7" s="9">
        <v>0</v>
      </c>
      <c r="F7" s="9">
        <v>0</v>
      </c>
      <c r="G7" s="9">
        <v>0</v>
      </c>
      <c r="H7" s="15">
        <f>(D7+E7+F7+G7)/4*2</f>
        <v>0</v>
      </c>
      <c r="I7" s="9">
        <v>0</v>
      </c>
      <c r="J7" s="9">
        <v>0</v>
      </c>
      <c r="K7" s="9">
        <v>0</v>
      </c>
      <c r="L7" s="9">
        <v>0</v>
      </c>
      <c r="M7" s="15">
        <f>(I7+J7+K7+L7)/4</f>
        <v>0</v>
      </c>
      <c r="N7" s="9">
        <v>0</v>
      </c>
      <c r="O7" s="9">
        <v>0</v>
      </c>
      <c r="P7" s="24">
        <f>N7-O7</f>
        <v>0</v>
      </c>
      <c r="Q7" s="19">
        <f>H7+M7+P7</f>
        <v>0</v>
      </c>
      <c r="R7" s="10">
        <f>RANK(Q7,$Q$5:$Q$8,0)</f>
        <v>3</v>
      </c>
    </row>
    <row r="8" spans="1:18" ht="15" thickBot="1" x14ac:dyDescent="0.35">
      <c r="A8" s="57"/>
      <c r="B8" s="27"/>
      <c r="C8" s="16">
        <v>1</v>
      </c>
      <c r="D8" s="9">
        <v>0</v>
      </c>
      <c r="E8" s="9">
        <v>0</v>
      </c>
      <c r="F8" s="9">
        <v>0</v>
      </c>
      <c r="G8" s="9">
        <v>0</v>
      </c>
      <c r="H8" s="15">
        <f>(D8+E8+F8+G8)/4*2</f>
        <v>0</v>
      </c>
      <c r="I8" s="9">
        <v>0</v>
      </c>
      <c r="J8" s="9">
        <v>0</v>
      </c>
      <c r="K8" s="9">
        <v>0</v>
      </c>
      <c r="L8" s="9">
        <v>0</v>
      </c>
      <c r="M8" s="15">
        <f>(I8+J8+K8+L8)/4</f>
        <v>0</v>
      </c>
      <c r="N8" s="9">
        <v>0</v>
      </c>
      <c r="O8" s="9">
        <v>0</v>
      </c>
      <c r="P8" s="24">
        <f>N8-O8</f>
        <v>0</v>
      </c>
      <c r="Q8" s="19">
        <f>H8+M8+P8</f>
        <v>0</v>
      </c>
      <c r="R8" s="10">
        <f>RANK(Q8,$Q$5:$Q$8,0)</f>
        <v>3</v>
      </c>
    </row>
  </sheetData>
  <sortState xmlns:xlrd2="http://schemas.microsoft.com/office/spreadsheetml/2017/richdata2" ref="A5:R8">
    <sortCondition ref="R5:R8"/>
  </sortState>
  <pageMargins left="0.25" right="0.25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6"/>
  <sheetViews>
    <sheetView workbookViewId="0">
      <selection activeCell="A4" sqref="A4"/>
    </sheetView>
  </sheetViews>
  <sheetFormatPr defaultColWidth="11.44140625" defaultRowHeight="14.4" x14ac:dyDescent="0.3"/>
  <cols>
    <col min="1" max="1" width="21.33203125" customWidth="1"/>
    <col min="2" max="2" width="6.44140625" bestFit="1" customWidth="1"/>
    <col min="3" max="3" width="2.6640625" bestFit="1" customWidth="1"/>
    <col min="4" max="4" width="7" customWidth="1"/>
    <col min="5" max="6" width="6.44140625" bestFit="1" customWidth="1"/>
    <col min="7" max="7" width="6.44140625" customWidth="1"/>
    <col min="8" max="8" width="6.44140625" bestFit="1" customWidth="1"/>
    <col min="9" max="9" width="6.44140625" customWidth="1"/>
    <col min="10" max="11" width="6.44140625" bestFit="1" customWidth="1"/>
    <col min="12" max="12" width="6.44140625" customWidth="1"/>
    <col min="13" max="13" width="8" bestFit="1" customWidth="1"/>
    <col min="14" max="14" width="8" customWidth="1"/>
    <col min="15" max="15" width="5.44140625" bestFit="1" customWidth="1"/>
    <col min="16" max="16" width="5.6640625" bestFit="1" customWidth="1"/>
    <col min="17" max="17" width="6.44140625" bestFit="1" customWidth="1"/>
    <col min="18" max="18" width="5.44140625" bestFit="1" customWidth="1"/>
    <col min="19" max="19" width="7.109375" bestFit="1" customWidth="1"/>
  </cols>
  <sheetData>
    <row r="1" spans="1:19" ht="25.8" x14ac:dyDescent="0.5">
      <c r="A1" s="5" t="s">
        <v>34</v>
      </c>
    </row>
    <row r="2" spans="1:19" ht="18" customHeight="1" thickBot="1" x14ac:dyDescent="0.55000000000000004">
      <c r="A2" s="5"/>
    </row>
    <row r="3" spans="1:19" ht="18.600000000000001" thickBot="1" x14ac:dyDescent="0.4">
      <c r="A3" s="6" t="s">
        <v>56</v>
      </c>
    </row>
    <row r="4" spans="1:19" ht="15" thickBot="1" x14ac:dyDescent="0.35">
      <c r="A4" s="1" t="s">
        <v>0</v>
      </c>
      <c r="B4" s="2" t="s">
        <v>1</v>
      </c>
      <c r="C4" s="2" t="s">
        <v>8</v>
      </c>
      <c r="D4" s="3" t="s">
        <v>2</v>
      </c>
      <c r="E4" s="3" t="s">
        <v>3</v>
      </c>
      <c r="F4" s="3" t="s">
        <v>4</v>
      </c>
      <c r="G4" s="17" t="s">
        <v>31</v>
      </c>
      <c r="H4" s="3" t="s">
        <v>5</v>
      </c>
      <c r="I4" s="3" t="s">
        <v>11</v>
      </c>
      <c r="J4" s="3" t="s">
        <v>12</v>
      </c>
      <c r="K4" s="3" t="s">
        <v>23</v>
      </c>
      <c r="L4" s="3" t="s">
        <v>54</v>
      </c>
      <c r="M4" s="3" t="s">
        <v>13</v>
      </c>
      <c r="N4" s="3" t="s">
        <v>14</v>
      </c>
      <c r="O4" s="3" t="s">
        <v>15</v>
      </c>
      <c r="P4" s="3" t="s">
        <v>25</v>
      </c>
      <c r="Q4" s="4" t="s">
        <v>7</v>
      </c>
      <c r="R4" s="7" t="s">
        <v>24</v>
      </c>
      <c r="S4" s="29" t="s">
        <v>22</v>
      </c>
    </row>
    <row r="5" spans="1:19" ht="42" thickBot="1" x14ac:dyDescent="0.35">
      <c r="A5" s="63" t="s">
        <v>42</v>
      </c>
      <c r="B5" s="43" t="s">
        <v>26</v>
      </c>
      <c r="C5" s="44" t="s">
        <v>20</v>
      </c>
      <c r="D5" s="8">
        <v>7.2</v>
      </c>
      <c r="E5" s="8">
        <v>7.4</v>
      </c>
      <c r="F5" s="8">
        <v>7.6</v>
      </c>
      <c r="G5" s="8">
        <v>7.4</v>
      </c>
      <c r="H5" s="20">
        <f>(D5+E5+F5+G5)/4*2</f>
        <v>14.8</v>
      </c>
      <c r="I5" s="8">
        <v>7.7</v>
      </c>
      <c r="J5" s="8">
        <v>7.8</v>
      </c>
      <c r="K5" s="8">
        <v>7.7</v>
      </c>
      <c r="L5" s="8">
        <v>7.9</v>
      </c>
      <c r="M5" s="20">
        <f>(I5+J5+K5+L5)/4</f>
        <v>7.7750000000000004</v>
      </c>
      <c r="N5" s="8">
        <v>0.42</v>
      </c>
      <c r="O5" s="8">
        <v>0.3</v>
      </c>
      <c r="P5" s="45">
        <f>N5-O5</f>
        <v>0.12</v>
      </c>
      <c r="Q5" s="46">
        <f>H5+M5+P5</f>
        <v>22.695000000000004</v>
      </c>
      <c r="R5" s="21">
        <f>RANK(S5,$S$5:$S$6,0)</f>
        <v>1</v>
      </c>
      <c r="S5" s="47">
        <f>Q5+Q6</f>
        <v>22.695000000000004</v>
      </c>
    </row>
    <row r="6" spans="1:19" ht="54.6" thickBot="1" x14ac:dyDescent="0.35">
      <c r="A6" s="48"/>
      <c r="B6" s="49"/>
      <c r="C6" s="28" t="s">
        <v>21</v>
      </c>
      <c r="D6" s="41">
        <v>0</v>
      </c>
      <c r="E6" s="9">
        <v>0</v>
      </c>
      <c r="F6" s="9">
        <v>0</v>
      </c>
      <c r="G6" s="9">
        <v>0</v>
      </c>
      <c r="H6" s="15">
        <f>(D6+E6+F6+G6)/4*2</f>
        <v>0</v>
      </c>
      <c r="I6" s="9">
        <v>0</v>
      </c>
      <c r="J6" s="9">
        <v>0</v>
      </c>
      <c r="K6" s="9">
        <v>0</v>
      </c>
      <c r="L6" s="9">
        <v>0</v>
      </c>
      <c r="M6" s="15">
        <f>(I6+J6+K6+L6)/4</f>
        <v>0</v>
      </c>
      <c r="N6" s="9">
        <v>0</v>
      </c>
      <c r="O6" s="9">
        <v>0</v>
      </c>
      <c r="P6" s="24">
        <f>N6-O6</f>
        <v>0</v>
      </c>
      <c r="Q6" s="19">
        <f>H6+M6+P6</f>
        <v>0</v>
      </c>
      <c r="R6" s="10"/>
      <c r="S6" s="50"/>
    </row>
  </sheetData>
  <pageMargins left="0.23622047244094491" right="0.23622047244094491" top="0.74803149606299213" bottom="0.74803149606299213" header="0.31496062992125984" footer="0.31496062992125984"/>
  <pageSetup scale="9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3"/>
  <sheetViews>
    <sheetView zoomScaleNormal="100" workbookViewId="0">
      <selection activeCell="N6" sqref="N6"/>
    </sheetView>
  </sheetViews>
  <sheetFormatPr defaultColWidth="11.44140625" defaultRowHeight="14.4" x14ac:dyDescent="0.3"/>
  <cols>
    <col min="1" max="1" width="21.33203125" customWidth="1"/>
    <col min="2" max="2" width="9.6640625" customWidth="1"/>
    <col min="3" max="3" width="2.6640625" bestFit="1" customWidth="1"/>
    <col min="4" max="4" width="7" customWidth="1"/>
    <col min="5" max="6" width="6.44140625" bestFit="1" customWidth="1"/>
    <col min="7" max="9" width="6.44140625" customWidth="1"/>
    <col min="10" max="10" width="6.6640625" bestFit="1" customWidth="1"/>
    <col min="11" max="12" width="6.6640625" customWidth="1"/>
    <col min="13" max="13" width="8" bestFit="1" customWidth="1"/>
    <col min="14" max="15" width="8" customWidth="1"/>
    <col min="16" max="16" width="5.6640625" bestFit="1" customWidth="1"/>
    <col min="17" max="17" width="5.44140625" bestFit="1" customWidth="1"/>
    <col min="18" max="18" width="2.109375" bestFit="1" customWidth="1"/>
  </cols>
  <sheetData>
    <row r="1" spans="1:18" ht="25.8" x14ac:dyDescent="0.5">
      <c r="A1" s="5" t="s">
        <v>34</v>
      </c>
    </row>
    <row r="2" spans="1:18" ht="18" customHeight="1" x14ac:dyDescent="0.5">
      <c r="A2" s="5"/>
    </row>
    <row r="3" spans="1:18" ht="15" thickBot="1" x14ac:dyDescent="0.35"/>
    <row r="4" spans="1:18" ht="18.600000000000001" thickBot="1" x14ac:dyDescent="0.4">
      <c r="A4" s="6" t="s">
        <v>27</v>
      </c>
      <c r="B4">
        <v>3</v>
      </c>
    </row>
    <row r="5" spans="1:18" ht="15" thickBot="1" x14ac:dyDescent="0.35">
      <c r="A5" s="1" t="s">
        <v>0</v>
      </c>
      <c r="B5" s="2" t="s">
        <v>1</v>
      </c>
      <c r="C5" s="2" t="s">
        <v>8</v>
      </c>
      <c r="D5" s="3" t="s">
        <v>2</v>
      </c>
      <c r="E5" s="3" t="s">
        <v>3</v>
      </c>
      <c r="F5" s="3" t="s">
        <v>4</v>
      </c>
      <c r="G5" s="17" t="s">
        <v>31</v>
      </c>
      <c r="H5" s="3" t="s">
        <v>5</v>
      </c>
      <c r="I5" s="3" t="s">
        <v>11</v>
      </c>
      <c r="J5" s="3" t="s">
        <v>12</v>
      </c>
      <c r="K5" s="3" t="s">
        <v>23</v>
      </c>
      <c r="L5" s="3" t="s">
        <v>54</v>
      </c>
      <c r="M5" s="3" t="s">
        <v>13</v>
      </c>
      <c r="N5" s="3" t="s">
        <v>14</v>
      </c>
      <c r="O5" s="3" t="s">
        <v>15</v>
      </c>
      <c r="P5" s="3" t="s">
        <v>25</v>
      </c>
      <c r="Q5" s="4" t="s">
        <v>7</v>
      </c>
      <c r="R5" s="7" t="s">
        <v>24</v>
      </c>
    </row>
    <row r="6" spans="1:18" ht="34.799999999999997" thickBot="1" x14ac:dyDescent="0.35">
      <c r="A6" s="76" t="s">
        <v>43</v>
      </c>
      <c r="B6" s="26" t="s">
        <v>33</v>
      </c>
      <c r="C6" s="16">
        <v>1</v>
      </c>
      <c r="D6" s="9">
        <v>6.8</v>
      </c>
      <c r="E6" s="9">
        <v>7</v>
      </c>
      <c r="F6" s="9">
        <v>6.8</v>
      </c>
      <c r="G6" s="9">
        <v>6.6</v>
      </c>
      <c r="H6" s="15">
        <f>(D6+E6+F6+G6)/4*2</f>
        <v>13.600000000000001</v>
      </c>
      <c r="I6" s="9">
        <v>7.4</v>
      </c>
      <c r="J6" s="9">
        <v>7.5</v>
      </c>
      <c r="K6" s="9">
        <v>7</v>
      </c>
      <c r="L6" s="9">
        <v>7</v>
      </c>
      <c r="M6" s="15">
        <f>(I6+J6+K6+L6)/4</f>
        <v>7.2249999999999996</v>
      </c>
      <c r="N6" s="9">
        <v>0.2</v>
      </c>
      <c r="O6" s="9">
        <v>0.6</v>
      </c>
      <c r="P6" s="24">
        <f>N6-O6</f>
        <v>-0.39999999999999997</v>
      </c>
      <c r="Q6" s="19">
        <f>H6+M6+P6</f>
        <v>20.425000000000004</v>
      </c>
      <c r="R6" s="10">
        <f>RANK(Q6,Q6:Q6,0)</f>
        <v>1</v>
      </c>
    </row>
    <row r="7" spans="1:18" ht="15" thickBot="1" x14ac:dyDescent="0.35"/>
    <row r="8" spans="1:18" ht="18.600000000000001" thickBot="1" x14ac:dyDescent="0.4">
      <c r="A8" s="6" t="s">
        <v>19</v>
      </c>
      <c r="B8">
        <v>1</v>
      </c>
    </row>
    <row r="9" spans="1:18" ht="15" thickBot="1" x14ac:dyDescent="0.35">
      <c r="A9" s="1" t="s">
        <v>0</v>
      </c>
      <c r="B9" s="2" t="s">
        <v>1</v>
      </c>
      <c r="C9" s="2" t="s">
        <v>8</v>
      </c>
      <c r="D9" s="3" t="s">
        <v>2</v>
      </c>
      <c r="E9" s="3" t="s">
        <v>3</v>
      </c>
      <c r="F9" s="3" t="s">
        <v>4</v>
      </c>
      <c r="G9" s="17" t="s">
        <v>31</v>
      </c>
      <c r="H9" s="3" t="s">
        <v>5</v>
      </c>
      <c r="I9" s="3" t="s">
        <v>11</v>
      </c>
      <c r="J9" s="3" t="s">
        <v>12</v>
      </c>
      <c r="K9" s="3" t="s">
        <v>23</v>
      </c>
      <c r="L9" s="3" t="s">
        <v>54</v>
      </c>
      <c r="M9" s="3" t="s">
        <v>13</v>
      </c>
      <c r="N9" s="3" t="s">
        <v>14</v>
      </c>
      <c r="O9" s="3" t="s">
        <v>15</v>
      </c>
      <c r="P9" s="3" t="s">
        <v>25</v>
      </c>
      <c r="Q9" s="4" t="s">
        <v>7</v>
      </c>
      <c r="R9" s="7" t="s">
        <v>24</v>
      </c>
    </row>
    <row r="10" spans="1:18" ht="43.8" thickBot="1" x14ac:dyDescent="0.35">
      <c r="A10" s="77" t="s">
        <v>44</v>
      </c>
      <c r="B10" s="26" t="s">
        <v>48</v>
      </c>
      <c r="C10" s="16">
        <v>1</v>
      </c>
      <c r="D10" s="9">
        <v>7.6</v>
      </c>
      <c r="E10" s="9">
        <v>7.7</v>
      </c>
      <c r="F10" s="9">
        <v>7.4</v>
      </c>
      <c r="G10" s="9">
        <v>7.3</v>
      </c>
      <c r="H10" s="15">
        <f t="shared" ref="H10:H13" si="0">(D10+E10+F10+G10)/4*2</f>
        <v>15.000000000000002</v>
      </c>
      <c r="I10" s="9">
        <v>8.1</v>
      </c>
      <c r="J10" s="9">
        <v>8.1</v>
      </c>
      <c r="K10" s="9">
        <v>7.8</v>
      </c>
      <c r="L10" s="9">
        <v>7.5</v>
      </c>
      <c r="M10" s="15">
        <f>(I10+J10+K10+L10)/4</f>
        <v>7.875</v>
      </c>
      <c r="N10" s="9">
        <v>0.5</v>
      </c>
      <c r="O10" s="9">
        <v>0</v>
      </c>
      <c r="P10" s="24">
        <f>N10-O10</f>
        <v>0.5</v>
      </c>
      <c r="Q10" s="19">
        <f>H10+M10+P10</f>
        <v>23.375</v>
      </c>
      <c r="R10" s="10">
        <f>RANK(Q10,Q$10:Q$13,0)</f>
        <v>3</v>
      </c>
    </row>
    <row r="11" spans="1:18" ht="43.8" thickBot="1" x14ac:dyDescent="0.35">
      <c r="A11" s="78" t="s">
        <v>45</v>
      </c>
      <c r="B11" s="56" t="s">
        <v>33</v>
      </c>
      <c r="C11" s="16">
        <v>1</v>
      </c>
      <c r="D11" s="9">
        <v>7.8</v>
      </c>
      <c r="E11" s="9">
        <v>8.1999999999999993</v>
      </c>
      <c r="F11" s="9">
        <v>8.1999999999999993</v>
      </c>
      <c r="G11" s="9">
        <v>7.9</v>
      </c>
      <c r="H11" s="15">
        <f t="shared" si="0"/>
        <v>16.05</v>
      </c>
      <c r="I11" s="9">
        <v>8.1999999999999993</v>
      </c>
      <c r="J11" s="9">
        <v>8.3000000000000007</v>
      </c>
      <c r="K11" s="9">
        <v>8.1999999999999993</v>
      </c>
      <c r="L11" s="9">
        <v>8.6</v>
      </c>
      <c r="M11" s="15">
        <f>(I11+J11+K11+L11)/4</f>
        <v>8.3249999999999993</v>
      </c>
      <c r="N11" s="9">
        <v>0.3</v>
      </c>
      <c r="O11" s="9">
        <v>0</v>
      </c>
      <c r="P11" s="24">
        <f>N11-O11</f>
        <v>0.3</v>
      </c>
      <c r="Q11" s="19">
        <f>H11+M11+P11</f>
        <v>24.675000000000001</v>
      </c>
      <c r="R11" s="10">
        <f t="shared" ref="R11:R13" si="1">RANK(Q11,Q$10:Q$13,0)</f>
        <v>1</v>
      </c>
    </row>
    <row r="12" spans="1:18" ht="43.8" thickBot="1" x14ac:dyDescent="0.35">
      <c r="A12" s="79" t="s">
        <v>46</v>
      </c>
      <c r="B12" s="56" t="s">
        <v>48</v>
      </c>
      <c r="C12" s="16">
        <v>1</v>
      </c>
      <c r="D12" s="9">
        <v>7.5</v>
      </c>
      <c r="E12" s="9">
        <v>7.6</v>
      </c>
      <c r="F12" s="9">
        <v>7.4</v>
      </c>
      <c r="G12" s="9">
        <v>7.6</v>
      </c>
      <c r="H12" s="15">
        <f t="shared" si="0"/>
        <v>15.05</v>
      </c>
      <c r="I12" s="9">
        <v>8</v>
      </c>
      <c r="J12" s="9">
        <v>8</v>
      </c>
      <c r="K12" s="9">
        <v>7.8</v>
      </c>
      <c r="L12" s="9">
        <v>7.6</v>
      </c>
      <c r="M12" s="15">
        <f>(I12+J12+K12+L12)/4</f>
        <v>7.85</v>
      </c>
      <c r="N12" s="9">
        <v>0.5</v>
      </c>
      <c r="O12" s="9">
        <v>0</v>
      </c>
      <c r="P12" s="24">
        <f t="shared" ref="P12:P13" si="2">N12-O12</f>
        <v>0.5</v>
      </c>
      <c r="Q12" s="19">
        <f t="shared" ref="Q12:Q13" si="3">H12+M12+P12</f>
        <v>23.4</v>
      </c>
      <c r="R12" s="10">
        <f t="shared" si="1"/>
        <v>2</v>
      </c>
    </row>
    <row r="13" spans="1:18" ht="43.8" thickBot="1" x14ac:dyDescent="0.35">
      <c r="A13" s="80" t="s">
        <v>47</v>
      </c>
      <c r="B13" s="56" t="s">
        <v>33</v>
      </c>
      <c r="C13" s="16">
        <v>1</v>
      </c>
      <c r="D13" s="9">
        <v>7.1</v>
      </c>
      <c r="E13" s="9">
        <v>7.2</v>
      </c>
      <c r="F13" s="9">
        <v>6.9</v>
      </c>
      <c r="G13" s="9">
        <v>7</v>
      </c>
      <c r="H13" s="15">
        <f t="shared" si="0"/>
        <v>14.100000000000001</v>
      </c>
      <c r="I13" s="9">
        <v>7.2</v>
      </c>
      <c r="J13" s="9">
        <v>7.2</v>
      </c>
      <c r="K13" s="9">
        <v>7.2</v>
      </c>
      <c r="L13" s="9">
        <v>7.3</v>
      </c>
      <c r="M13" s="15">
        <f>(I13+J13+K13+L13)/4</f>
        <v>7.2250000000000005</v>
      </c>
      <c r="N13" s="9">
        <v>0.5</v>
      </c>
      <c r="O13" s="9">
        <v>0.6</v>
      </c>
      <c r="P13" s="24">
        <f t="shared" si="2"/>
        <v>-9.9999999999999978E-2</v>
      </c>
      <c r="Q13" s="19">
        <f t="shared" si="3"/>
        <v>21.225000000000001</v>
      </c>
      <c r="R13" s="10">
        <f t="shared" si="1"/>
        <v>4</v>
      </c>
    </row>
  </sheetData>
  <pageMargins left="0.25" right="0.25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13"/>
  <sheetViews>
    <sheetView workbookViewId="0">
      <selection activeCell="L11" sqref="L11"/>
    </sheetView>
  </sheetViews>
  <sheetFormatPr defaultColWidth="11.44140625" defaultRowHeight="14.4" x14ac:dyDescent="0.3"/>
  <cols>
    <col min="1" max="1" width="24.109375" customWidth="1"/>
    <col min="2" max="2" width="13.44140625" customWidth="1"/>
    <col min="3" max="3" width="2.6640625" bestFit="1" customWidth="1"/>
    <col min="4" max="4" width="7" customWidth="1"/>
    <col min="5" max="6" width="6.44140625" bestFit="1" customWidth="1"/>
    <col min="7" max="7" width="6.44140625" customWidth="1"/>
    <col min="8" max="8" width="6.44140625" bestFit="1" customWidth="1"/>
    <col min="9" max="9" width="6.44140625" customWidth="1"/>
    <col min="10" max="11" width="6.44140625" bestFit="1" customWidth="1"/>
    <col min="12" max="12" width="6.44140625" customWidth="1"/>
    <col min="13" max="13" width="8" bestFit="1" customWidth="1"/>
    <col min="14" max="14" width="8" customWidth="1"/>
    <col min="15" max="15" width="5.44140625" bestFit="1" customWidth="1"/>
    <col min="16" max="16" width="5.6640625" bestFit="1" customWidth="1"/>
    <col min="17" max="17" width="6.44140625" bestFit="1" customWidth="1"/>
    <col min="18" max="18" width="5.44140625" bestFit="1" customWidth="1"/>
    <col min="19" max="19" width="7.109375" bestFit="1" customWidth="1"/>
  </cols>
  <sheetData>
    <row r="1" spans="1:19" ht="25.8" x14ac:dyDescent="0.5">
      <c r="A1" s="5" t="s">
        <v>34</v>
      </c>
    </row>
    <row r="2" spans="1:19" ht="18" customHeight="1" thickBot="1" x14ac:dyDescent="0.55000000000000004">
      <c r="A2" s="5"/>
    </row>
    <row r="3" spans="1:19" ht="18.600000000000001" thickBot="1" x14ac:dyDescent="0.4">
      <c r="A3" s="6" t="s">
        <v>50</v>
      </c>
    </row>
    <row r="4" spans="1:19" ht="15" thickBot="1" x14ac:dyDescent="0.35">
      <c r="A4" s="1" t="s">
        <v>0</v>
      </c>
      <c r="B4" s="2" t="s">
        <v>1</v>
      </c>
      <c r="C4" s="2" t="s">
        <v>8</v>
      </c>
      <c r="D4" s="3" t="s">
        <v>2</v>
      </c>
      <c r="E4" s="3" t="s">
        <v>3</v>
      </c>
      <c r="F4" s="3" t="s">
        <v>4</v>
      </c>
      <c r="G4" s="17" t="s">
        <v>31</v>
      </c>
      <c r="H4" s="3" t="s">
        <v>5</v>
      </c>
      <c r="I4" s="3" t="s">
        <v>11</v>
      </c>
      <c r="J4" s="3" t="s">
        <v>12</v>
      </c>
      <c r="K4" s="3" t="s">
        <v>23</v>
      </c>
      <c r="L4" s="3" t="s">
        <v>54</v>
      </c>
      <c r="M4" s="3" t="s">
        <v>13</v>
      </c>
      <c r="N4" s="3" t="s">
        <v>14</v>
      </c>
      <c r="O4" s="3" t="s">
        <v>15</v>
      </c>
      <c r="P4" s="3" t="s">
        <v>25</v>
      </c>
      <c r="Q4" s="4" t="s">
        <v>7</v>
      </c>
      <c r="R4" s="7" t="s">
        <v>24</v>
      </c>
      <c r="S4" s="29" t="s">
        <v>22</v>
      </c>
    </row>
    <row r="5" spans="1:19" ht="42" thickBot="1" x14ac:dyDescent="0.35">
      <c r="A5" s="80" t="s">
        <v>51</v>
      </c>
      <c r="B5" s="51" t="s">
        <v>26</v>
      </c>
      <c r="C5" s="44" t="s">
        <v>20</v>
      </c>
      <c r="D5" s="8">
        <v>7.9</v>
      </c>
      <c r="E5" s="8">
        <v>7.7</v>
      </c>
      <c r="F5" s="8">
        <v>7.7</v>
      </c>
      <c r="G5" s="8">
        <v>7.9</v>
      </c>
      <c r="H5" s="15">
        <f>(D5+E5+F5+G5)/4*2</f>
        <v>15.600000000000001</v>
      </c>
      <c r="I5" s="8">
        <v>8.1999999999999993</v>
      </c>
      <c r="J5" s="8">
        <v>8.1</v>
      </c>
      <c r="K5" s="8">
        <v>8</v>
      </c>
      <c r="L5" s="8">
        <v>7.6</v>
      </c>
      <c r="M5" s="20">
        <f>(I5+J5+K5+L5)/4</f>
        <v>7.9749999999999996</v>
      </c>
      <c r="N5" s="8">
        <v>0.5</v>
      </c>
      <c r="O5" s="8">
        <v>0</v>
      </c>
      <c r="P5" s="45">
        <f>N5-O5</f>
        <v>0.5</v>
      </c>
      <c r="Q5" s="46">
        <f>H5+M5+P5</f>
        <v>24.075000000000003</v>
      </c>
      <c r="R5" s="21">
        <f>RANK(S5,$S$5:$S$6,0)</f>
        <v>1</v>
      </c>
      <c r="S5" s="47">
        <f>Q5+Q6</f>
        <v>46.850000000000009</v>
      </c>
    </row>
    <row r="6" spans="1:19" ht="54.6" thickBot="1" x14ac:dyDescent="0.35">
      <c r="A6" s="48"/>
      <c r="B6" s="49"/>
      <c r="C6" s="28" t="s">
        <v>21</v>
      </c>
      <c r="D6" s="9">
        <v>7.2</v>
      </c>
      <c r="E6" s="9">
        <v>7.4</v>
      </c>
      <c r="F6" s="9">
        <v>7.3</v>
      </c>
      <c r="G6" s="9">
        <v>7</v>
      </c>
      <c r="H6" s="15">
        <f>(D6+E6+F6+G6)/4*2</f>
        <v>14.450000000000001</v>
      </c>
      <c r="I6" s="9">
        <v>7.9</v>
      </c>
      <c r="J6" s="9">
        <v>7.8</v>
      </c>
      <c r="K6" s="9">
        <v>7.8</v>
      </c>
      <c r="L6" s="9">
        <v>7.8</v>
      </c>
      <c r="M6" s="15">
        <f>(I6+J6+K6+L6)/4</f>
        <v>7.8250000000000002</v>
      </c>
      <c r="N6" s="9">
        <v>0.5</v>
      </c>
      <c r="O6" s="9">
        <v>0</v>
      </c>
      <c r="P6" s="24">
        <f>N6-O6</f>
        <v>0.5</v>
      </c>
      <c r="Q6" s="19">
        <f>H6+M6+P6</f>
        <v>22.775000000000002</v>
      </c>
      <c r="R6" s="10"/>
      <c r="S6" s="50"/>
    </row>
    <row r="7" spans="1:19" ht="15" thickBot="1" x14ac:dyDescent="0.35"/>
    <row r="8" spans="1:19" ht="18.600000000000001" thickBot="1" x14ac:dyDescent="0.4">
      <c r="A8" s="6" t="s">
        <v>49</v>
      </c>
    </row>
    <row r="9" spans="1:19" ht="15" thickBot="1" x14ac:dyDescent="0.35">
      <c r="A9" s="1" t="s">
        <v>0</v>
      </c>
      <c r="B9" s="2" t="s">
        <v>1</v>
      </c>
      <c r="C9" s="2" t="s">
        <v>8</v>
      </c>
      <c r="D9" s="3" t="s">
        <v>2</v>
      </c>
      <c r="E9" s="3" t="s">
        <v>3</v>
      </c>
      <c r="F9" s="3" t="s">
        <v>4</v>
      </c>
      <c r="G9" s="17" t="s">
        <v>31</v>
      </c>
      <c r="H9" s="3" t="s">
        <v>5</v>
      </c>
      <c r="I9" s="3" t="s">
        <v>11</v>
      </c>
      <c r="J9" s="3" t="s">
        <v>12</v>
      </c>
      <c r="K9" s="3" t="s">
        <v>23</v>
      </c>
      <c r="L9" s="3" t="s">
        <v>54</v>
      </c>
      <c r="M9" s="3" t="s">
        <v>13</v>
      </c>
      <c r="N9" s="3" t="s">
        <v>14</v>
      </c>
      <c r="O9" s="3" t="s">
        <v>15</v>
      </c>
      <c r="P9" s="3" t="s">
        <v>25</v>
      </c>
      <c r="Q9" s="4" t="s">
        <v>7</v>
      </c>
      <c r="R9" s="7" t="s">
        <v>24</v>
      </c>
      <c r="S9" s="29" t="s">
        <v>22</v>
      </c>
    </row>
    <row r="10" spans="1:19" ht="42" thickBot="1" x14ac:dyDescent="0.35">
      <c r="A10" s="63" t="s">
        <v>52</v>
      </c>
      <c r="B10" s="43" t="s">
        <v>48</v>
      </c>
      <c r="C10" s="44" t="s">
        <v>20</v>
      </c>
      <c r="D10" s="8">
        <v>7.8</v>
      </c>
      <c r="E10" s="8">
        <v>7.9</v>
      </c>
      <c r="F10" s="8">
        <v>7.7</v>
      </c>
      <c r="G10" s="8">
        <v>8</v>
      </c>
      <c r="H10" s="15">
        <f t="shared" ref="H10:H13" si="0">(D10+E10+F10+G10)/4*2</f>
        <v>15.7</v>
      </c>
      <c r="I10" s="8">
        <v>8.1</v>
      </c>
      <c r="J10" s="8">
        <v>8.1999999999999993</v>
      </c>
      <c r="K10" s="8">
        <v>8</v>
      </c>
      <c r="L10" s="8">
        <v>7.9</v>
      </c>
      <c r="M10" s="20">
        <f>(I10+J10+K10+L10)/4</f>
        <v>8.0499999999999989</v>
      </c>
      <c r="N10" s="8">
        <v>0.5</v>
      </c>
      <c r="O10" s="8">
        <v>0</v>
      </c>
      <c r="P10" s="45">
        <f>N10-O10</f>
        <v>0.5</v>
      </c>
      <c r="Q10" s="46">
        <f>H10+M10+P10</f>
        <v>24.25</v>
      </c>
      <c r="R10" s="21">
        <f>RANK(S10,$S$10:$S$13,0)</f>
        <v>2</v>
      </c>
      <c r="S10" s="47">
        <f>Q10+Q11</f>
        <v>46.85</v>
      </c>
    </row>
    <row r="11" spans="1:19" ht="54.6" thickBot="1" x14ac:dyDescent="0.35">
      <c r="A11" s="48"/>
      <c r="B11" s="49"/>
      <c r="C11" s="28" t="s">
        <v>21</v>
      </c>
      <c r="D11" s="9">
        <v>7.1</v>
      </c>
      <c r="E11" s="9">
        <v>7.3</v>
      </c>
      <c r="F11" s="9">
        <v>7.2</v>
      </c>
      <c r="G11" s="9">
        <v>7.4</v>
      </c>
      <c r="H11" s="15">
        <f t="shared" si="0"/>
        <v>14.5</v>
      </c>
      <c r="I11" s="9">
        <v>7.6</v>
      </c>
      <c r="J11" s="9">
        <v>7.6</v>
      </c>
      <c r="K11" s="9">
        <v>7.6</v>
      </c>
      <c r="L11" s="9">
        <v>7.6</v>
      </c>
      <c r="M11" s="20">
        <f>(I11+J11+K11+L11)/4</f>
        <v>7.6</v>
      </c>
      <c r="N11" s="9">
        <v>0.5</v>
      </c>
      <c r="O11" s="9">
        <v>0</v>
      </c>
      <c r="P11" s="24">
        <f>N11-O11</f>
        <v>0.5</v>
      </c>
      <c r="Q11" s="19">
        <f>H11+M11+P11</f>
        <v>22.6</v>
      </c>
      <c r="R11" s="10"/>
      <c r="S11" s="50"/>
    </row>
    <row r="12" spans="1:19" ht="42" thickBot="1" x14ac:dyDescent="0.35">
      <c r="A12" s="42" t="s">
        <v>53</v>
      </c>
      <c r="B12" s="51" t="s">
        <v>26</v>
      </c>
      <c r="C12" s="52" t="s">
        <v>20</v>
      </c>
      <c r="D12" s="39">
        <v>8.1999999999999993</v>
      </c>
      <c r="E12" s="39">
        <v>8.4</v>
      </c>
      <c r="F12" s="39">
        <v>8.1999999999999993</v>
      </c>
      <c r="G12" s="39">
        <v>8.3000000000000007</v>
      </c>
      <c r="H12" s="15">
        <f t="shared" si="0"/>
        <v>16.55</v>
      </c>
      <c r="I12" s="39">
        <v>8.1999999999999993</v>
      </c>
      <c r="J12" s="39">
        <v>8</v>
      </c>
      <c r="K12" s="39">
        <v>8.1999999999999993</v>
      </c>
      <c r="L12" s="39">
        <v>8.1999999999999993</v>
      </c>
      <c r="M12" s="20">
        <f>(I12+J12+K12+L12)/4</f>
        <v>8.1499999999999986</v>
      </c>
      <c r="N12" s="39">
        <v>0.5</v>
      </c>
      <c r="O12" s="39">
        <v>0</v>
      </c>
      <c r="P12" s="53">
        <f>N12-O12</f>
        <v>0.5</v>
      </c>
      <c r="Q12" s="54">
        <f>H12+M12+P12</f>
        <v>25.2</v>
      </c>
      <c r="R12" s="21">
        <f>RANK(S12,$S$10:$S$13,0)</f>
        <v>1</v>
      </c>
      <c r="S12" s="55">
        <f>Q12+Q13</f>
        <v>47.45</v>
      </c>
    </row>
    <row r="13" spans="1:19" ht="54.6" thickBot="1" x14ac:dyDescent="0.35">
      <c r="A13" s="30"/>
      <c r="B13" s="31"/>
      <c r="C13" s="28" t="s">
        <v>21</v>
      </c>
      <c r="D13" s="9">
        <v>6.8</v>
      </c>
      <c r="E13" s="9">
        <v>7.1</v>
      </c>
      <c r="F13" s="9">
        <v>7</v>
      </c>
      <c r="G13" s="9">
        <v>7.5</v>
      </c>
      <c r="H13" s="15">
        <f t="shared" si="0"/>
        <v>14.2</v>
      </c>
      <c r="I13" s="9">
        <v>7.5</v>
      </c>
      <c r="J13" s="9">
        <v>7.5</v>
      </c>
      <c r="K13" s="9">
        <v>7.6</v>
      </c>
      <c r="L13" s="9">
        <v>7.6</v>
      </c>
      <c r="M13" s="15">
        <f>(I13+J13+K13+L13)/4</f>
        <v>7.5500000000000007</v>
      </c>
      <c r="N13" s="9">
        <v>0.5</v>
      </c>
      <c r="O13" s="9">
        <v>0</v>
      </c>
      <c r="P13" s="24">
        <f>N13-O13</f>
        <v>0.5</v>
      </c>
      <c r="Q13" s="19">
        <f>H13+M13+P13</f>
        <v>22.25</v>
      </c>
      <c r="R13" s="10"/>
      <c r="S13" s="32"/>
    </row>
  </sheetData>
  <sortState xmlns:xlrd2="http://schemas.microsoft.com/office/spreadsheetml/2017/richdata2" ref="A10:S13">
    <sortCondition ref="R10:R13"/>
  </sortState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JO-5</vt:lpstr>
      <vt:lpstr>JO-6</vt:lpstr>
      <vt:lpstr>JO-7</vt:lpstr>
      <vt:lpstr>JO-9</vt:lpstr>
      <vt:lpstr>Jeunesse</vt:lpstr>
      <vt:lpstr>FIG 11-16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Turp</dc:creator>
  <cp:lastModifiedBy>Marc-Olivier Lemay</cp:lastModifiedBy>
  <cp:lastPrinted>2022-05-29T19:15:32Z</cp:lastPrinted>
  <dcterms:created xsi:type="dcterms:W3CDTF">2016-01-26T19:47:48Z</dcterms:created>
  <dcterms:modified xsi:type="dcterms:W3CDTF">2022-05-29T19:23:58Z</dcterms:modified>
</cp:coreProperties>
</file>